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7680"/>
  </bookViews>
  <sheets>
    <sheet name="With Z's" sheetId="1" r:id="rId1"/>
  </sheets>
  <calcPr calcId="145621"/>
</workbook>
</file>

<file path=xl/calcChain.xml><?xml version="1.0" encoding="utf-8"?>
<calcChain xmlns="http://schemas.openxmlformats.org/spreadsheetml/2006/main">
  <c r="D48" i="1" l="1"/>
  <c r="D47" i="1"/>
  <c r="D46" i="1"/>
  <c r="D45" i="1"/>
  <c r="D21" i="1"/>
  <c r="D13" i="1" s="1"/>
  <c r="C48" i="1"/>
  <c r="C47" i="1"/>
  <c r="C45" i="1"/>
  <c r="C46" i="1"/>
  <c r="C21" i="1"/>
  <c r="C12" i="1" s="1"/>
  <c r="D12" i="1" l="1"/>
  <c r="D14" i="1"/>
  <c r="C13" i="1"/>
  <c r="C14" i="1"/>
  <c r="D22" i="1" l="1"/>
  <c r="D26" i="1" s="1"/>
  <c r="D28" i="1" s="1"/>
  <c r="D50" i="1" s="1"/>
  <c r="C22" i="1"/>
  <c r="C26" i="1" s="1"/>
  <c r="C28" i="1" s="1"/>
  <c r="C50" i="1" s="1"/>
</calcChain>
</file>

<file path=xl/sharedStrings.xml><?xml version="1.0" encoding="utf-8"?>
<sst xmlns="http://schemas.openxmlformats.org/spreadsheetml/2006/main" count="37" uniqueCount="29">
  <si>
    <t>Elasticity Estimates from PEG-R cost model</t>
  </si>
  <si>
    <t>Customers [A]</t>
  </si>
  <si>
    <t>Output Index Weights from PEG-R cost model</t>
  </si>
  <si>
    <t>Subindex Growth based on PEG-R Report</t>
  </si>
  <si>
    <t>Elasticity Estimate from PEG-R Cost Model</t>
  </si>
  <si>
    <t>Z-Variable Influence on TFP</t>
  </si>
  <si>
    <t>TFP Growth Projections from Econometric Research (PEG 2007 Gas Report)</t>
  </si>
  <si>
    <t>System Capacity [B]</t>
  </si>
  <si>
    <t>Total Deliveries [C]</t>
  </si>
  <si>
    <t>Customers [D]</t>
  </si>
  <si>
    <t>System Capacity [E]</t>
  </si>
  <si>
    <t>Total Deliveries [F]</t>
  </si>
  <si>
    <t>Customers [G]</t>
  </si>
  <si>
    <t>System Capacity [H]</t>
  </si>
  <si>
    <t>Total Deliveries [I]</t>
  </si>
  <si>
    <t>Sum of Output Elasticities [J = A+B+C]</t>
  </si>
  <si>
    <t>Output Growth (elasticity weighted from PEG-R Report) [K=D*G+E*H+F*I]</t>
  </si>
  <si>
    <t>Technology Change [L]</t>
  </si>
  <si>
    <t>TFP Projection "2007 PEG Method" [L+M]</t>
  </si>
  <si>
    <t>Z-Variable Inclusion (not done in 2007 but done in 2013)</t>
  </si>
  <si>
    <t>Service Territory Area</t>
  </si>
  <si>
    <t>Percentage of Lines Underground</t>
  </si>
  <si>
    <t>Average Line Length</t>
  </si>
  <si>
    <t>Customer Additions in Previous 10 years</t>
  </si>
  <si>
    <t>Z-Variable Growth in Industry from PEG-R Report</t>
  </si>
  <si>
    <t>Returns to Scale [M=(1-J)*K]</t>
  </si>
  <si>
    <t>TFP Projection with Z-Variables</t>
  </si>
  <si>
    <t>2002-2011 (Table 12 Model of 2013 Report, restricted sample)</t>
  </si>
  <si>
    <t>2002-2011 (Table 10 Model of 2013 Report, full sample)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</si>
</sst>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3" borderId="1" xfId="0" applyFont="1" applyFill="1" applyBorder="1"/>
    <xf numFmtId="10" fontId="2" fillId="3" borderId="2" xfId="0" applyNumberFormat="1" applyFont="1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 applyAlignment="1">
      <alignment horizontal="center"/>
    </xf>
    <xf numFmtId="0" fontId="4" fillId="2" borderId="5" xfId="0" applyFont="1" applyFill="1" applyBorder="1"/>
    <xf numFmtId="164" fontId="0" fillId="2" borderId="6" xfId="0" applyNumberFormat="1" applyFill="1" applyBorder="1" applyAlignment="1">
      <alignment horizontal="center"/>
    </xf>
    <xf numFmtId="0" fontId="2" fillId="2" borderId="5" xfId="0" applyFont="1" applyFill="1" applyBorder="1"/>
    <xf numFmtId="10" fontId="0" fillId="2" borderId="6" xfId="1" applyNumberFormat="1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5" fontId="0" fillId="2" borderId="6" xfId="1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10" fontId="0" fillId="0" borderId="6" xfId="1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0"/>
  <sheetViews>
    <sheetView tabSelected="1" workbookViewId="0">
      <selection activeCell="C25" sqref="C25"/>
    </sheetView>
  </sheetViews>
  <sheetFormatPr defaultRowHeight="15" x14ac:dyDescent="0.25"/>
  <cols>
    <col min="1" max="1" width="3" customWidth="1"/>
    <col min="2" max="2" width="51.42578125" bestFit="1" customWidth="1"/>
    <col min="3" max="3" width="29.140625" style="15" bestFit="1" customWidth="1"/>
    <col min="4" max="4" width="25.85546875" style="15" bestFit="1" customWidth="1"/>
  </cols>
  <sheetData>
    <row r="2" spans="1:4" ht="21" x14ac:dyDescent="0.35">
      <c r="A2" s="19" t="s">
        <v>6</v>
      </c>
      <c r="B2" s="19"/>
      <c r="C2" s="19"/>
      <c r="D2" s="19"/>
    </row>
    <row r="3" spans="1:4" ht="15.75" thickBot="1" x14ac:dyDescent="0.3">
      <c r="A3" s="1"/>
      <c r="B3" s="1"/>
      <c r="C3" s="2"/>
      <c r="D3" s="2"/>
    </row>
    <row r="4" spans="1:4" ht="35.25" customHeight="1" x14ac:dyDescent="0.25">
      <c r="A4" s="3"/>
      <c r="B4" s="6"/>
      <c r="C4" s="18" t="s">
        <v>27</v>
      </c>
      <c r="D4" s="18" t="s">
        <v>28</v>
      </c>
    </row>
    <row r="5" spans="1:4" x14ac:dyDescent="0.25">
      <c r="A5" s="1"/>
      <c r="B5" s="8"/>
      <c r="C5" s="9"/>
      <c r="D5" s="9"/>
    </row>
    <row r="6" spans="1:4" x14ac:dyDescent="0.25">
      <c r="A6" s="1"/>
      <c r="B6" s="10" t="s">
        <v>0</v>
      </c>
      <c r="C6" s="9"/>
      <c r="D6" s="9"/>
    </row>
    <row r="7" spans="1:4" x14ac:dyDescent="0.25">
      <c r="A7" s="1"/>
      <c r="B7" s="8" t="s">
        <v>1</v>
      </c>
      <c r="C7" s="9">
        <v>0.44400000000000001</v>
      </c>
      <c r="D7" s="9">
        <v>0.39800000000000002</v>
      </c>
    </row>
    <row r="8" spans="1:4" x14ac:dyDescent="0.25">
      <c r="A8" s="1"/>
      <c r="B8" s="8" t="s">
        <v>7</v>
      </c>
      <c r="C8" s="9">
        <v>0.215</v>
      </c>
      <c r="D8" s="9">
        <v>0.22</v>
      </c>
    </row>
    <row r="9" spans="1:4" x14ac:dyDescent="0.25">
      <c r="A9" s="1"/>
      <c r="B9" s="8" t="s">
        <v>8</v>
      </c>
      <c r="C9" s="11">
        <v>0.05</v>
      </c>
      <c r="D9" s="9">
        <v>0.10199999999999999</v>
      </c>
    </row>
    <row r="10" spans="1:4" x14ac:dyDescent="0.25">
      <c r="A10" s="1"/>
      <c r="B10" s="8"/>
      <c r="C10" s="9"/>
      <c r="D10" s="9"/>
    </row>
    <row r="11" spans="1:4" x14ac:dyDescent="0.25">
      <c r="A11" s="1"/>
      <c r="B11" s="10" t="s">
        <v>2</v>
      </c>
      <c r="C11" s="9"/>
      <c r="D11" s="9"/>
    </row>
    <row r="12" spans="1:4" x14ac:dyDescent="0.25">
      <c r="A12" s="1"/>
      <c r="B12" s="8" t="s">
        <v>9</v>
      </c>
      <c r="C12" s="16">
        <f t="shared" ref="C12:D14" si="0">C7/C$21</f>
        <v>0.62623413258110006</v>
      </c>
      <c r="D12" s="16">
        <f t="shared" si="0"/>
        <v>0.55277777777777781</v>
      </c>
    </row>
    <row r="13" spans="1:4" x14ac:dyDescent="0.25">
      <c r="A13" s="1"/>
      <c r="B13" s="8" t="s">
        <v>10</v>
      </c>
      <c r="C13" s="16">
        <f t="shared" si="0"/>
        <v>0.30324400564174891</v>
      </c>
      <c r="D13" s="16">
        <f t="shared" si="0"/>
        <v>0.30555555555555558</v>
      </c>
    </row>
    <row r="14" spans="1:4" x14ac:dyDescent="0.25">
      <c r="A14" s="1"/>
      <c r="B14" s="8" t="s">
        <v>11</v>
      </c>
      <c r="C14" s="16">
        <f t="shared" si="0"/>
        <v>7.0521861777150918E-2</v>
      </c>
      <c r="D14" s="16">
        <f t="shared" si="0"/>
        <v>0.14166666666666666</v>
      </c>
    </row>
    <row r="15" spans="1:4" x14ac:dyDescent="0.25">
      <c r="A15" s="1"/>
      <c r="B15" s="8"/>
      <c r="C15" s="9"/>
      <c r="D15" s="9"/>
    </row>
    <row r="16" spans="1:4" x14ac:dyDescent="0.25">
      <c r="A16" s="1"/>
      <c r="B16" s="10" t="s">
        <v>3</v>
      </c>
      <c r="C16" s="9"/>
      <c r="D16" s="9"/>
    </row>
    <row r="17" spans="1:4" x14ac:dyDescent="0.25">
      <c r="A17" s="1"/>
      <c r="B17" s="8" t="s">
        <v>12</v>
      </c>
      <c r="C17" s="13">
        <v>1.61E-2</v>
      </c>
      <c r="D17" s="13">
        <v>1.61E-2</v>
      </c>
    </row>
    <row r="18" spans="1:4" x14ac:dyDescent="0.25">
      <c r="A18" s="1"/>
      <c r="B18" s="8" t="s">
        <v>13</v>
      </c>
      <c r="C18" s="13">
        <v>9.4999999999999998E-3</v>
      </c>
      <c r="D18" s="13">
        <v>9.4999999999999998E-3</v>
      </c>
    </row>
    <row r="19" spans="1:4" x14ac:dyDescent="0.25">
      <c r="A19" s="1"/>
      <c r="B19" s="8" t="s">
        <v>14</v>
      </c>
      <c r="C19" s="13">
        <v>9.2999999999999992E-3</v>
      </c>
      <c r="D19" s="13">
        <v>9.2999999999999992E-3</v>
      </c>
    </row>
    <row r="20" spans="1:4" x14ac:dyDescent="0.25">
      <c r="A20" s="1"/>
      <c r="B20" s="8"/>
      <c r="C20" s="9"/>
      <c r="D20" s="9"/>
    </row>
    <row r="21" spans="1:4" x14ac:dyDescent="0.25">
      <c r="A21" s="1"/>
      <c r="B21" s="8" t="s">
        <v>15</v>
      </c>
      <c r="C21" s="11">
        <f>SUM(C7:C9)</f>
        <v>0.70900000000000007</v>
      </c>
      <c r="D21" s="11">
        <f>SUM(D7:D9)</f>
        <v>0.72</v>
      </c>
    </row>
    <row r="22" spans="1:4" ht="37.5" customHeight="1" x14ac:dyDescent="0.25">
      <c r="A22" s="1"/>
      <c r="B22" s="17" t="s">
        <v>16</v>
      </c>
      <c r="C22" s="13">
        <f>C12*C17+C13*C18+C14*C19</f>
        <v>1.3619040902679829E-2</v>
      </c>
      <c r="D22" s="13">
        <f>D12*D17+D13*D18+D14*D19</f>
        <v>1.312E-2</v>
      </c>
    </row>
    <row r="23" spans="1:4" x14ac:dyDescent="0.25">
      <c r="A23" s="1"/>
      <c r="B23" s="10"/>
      <c r="C23" s="13"/>
      <c r="D23" s="13"/>
    </row>
    <row r="24" spans="1:4" x14ac:dyDescent="0.25">
      <c r="A24" s="1"/>
      <c r="B24" s="12" t="s">
        <v>17</v>
      </c>
      <c r="C24" s="13">
        <v>-1.18E-2</v>
      </c>
      <c r="D24" s="13">
        <v>-1.2E-2</v>
      </c>
    </row>
    <row r="25" spans="1:4" x14ac:dyDescent="0.25">
      <c r="A25" s="1"/>
      <c r="B25" s="8"/>
      <c r="C25" s="9"/>
      <c r="D25" s="9"/>
    </row>
    <row r="26" spans="1:4" x14ac:dyDescent="0.25">
      <c r="A26" s="1"/>
      <c r="B26" s="12" t="s">
        <v>25</v>
      </c>
      <c r="C26" s="13">
        <f>(1-C21)*C22</f>
        <v>3.9631409026798289E-3</v>
      </c>
      <c r="D26" s="13">
        <f>(1-D21)*D22</f>
        <v>3.6736000000000004E-3</v>
      </c>
    </row>
    <row r="27" spans="1:4" ht="15.75" thickBot="1" x14ac:dyDescent="0.3">
      <c r="A27" s="1"/>
      <c r="B27" s="8"/>
      <c r="C27" s="9"/>
      <c r="D27" s="9"/>
    </row>
    <row r="28" spans="1:4" ht="15.75" thickBot="1" x14ac:dyDescent="0.3">
      <c r="A28" s="1"/>
      <c r="B28" s="4" t="s">
        <v>18</v>
      </c>
      <c r="C28" s="5">
        <f>C24+C26</f>
        <v>-7.8368590973201709E-3</v>
      </c>
      <c r="D28" s="5">
        <f>D24+D26</f>
        <v>-8.3263999999999994E-3</v>
      </c>
    </row>
    <row r="29" spans="1:4" ht="15.75" thickBot="1" x14ac:dyDescent="0.3">
      <c r="A29" s="1"/>
      <c r="B29" s="1"/>
      <c r="C29" s="2"/>
      <c r="D29" s="2"/>
    </row>
    <row r="30" spans="1:4" x14ac:dyDescent="0.25">
      <c r="A30" s="1"/>
      <c r="B30" s="6" t="s">
        <v>19</v>
      </c>
      <c r="C30" s="7"/>
      <c r="D30" s="7"/>
    </row>
    <row r="31" spans="1:4" x14ac:dyDescent="0.25">
      <c r="A31" s="1"/>
      <c r="B31" s="8"/>
      <c r="C31" s="9"/>
      <c r="D31" s="9"/>
    </row>
    <row r="32" spans="1:4" x14ac:dyDescent="0.25">
      <c r="A32" s="1"/>
      <c r="B32" s="10" t="s">
        <v>4</v>
      </c>
      <c r="C32" s="9"/>
      <c r="D32" s="9"/>
    </row>
    <row r="33" spans="1:4" x14ac:dyDescent="0.25">
      <c r="A33" s="1"/>
      <c r="B33" s="8" t="s">
        <v>20</v>
      </c>
      <c r="C33" s="9">
        <v>1.9E-2</v>
      </c>
      <c r="D33" s="9">
        <v>1.7999999999999999E-2</v>
      </c>
    </row>
    <row r="34" spans="1:4" x14ac:dyDescent="0.25">
      <c r="A34" s="1"/>
      <c r="B34" s="8" t="s">
        <v>21</v>
      </c>
      <c r="C34" s="11">
        <v>1.4E-2</v>
      </c>
      <c r="D34" s="11">
        <v>0</v>
      </c>
    </row>
    <row r="35" spans="1:4" x14ac:dyDescent="0.25">
      <c r="A35" s="1"/>
      <c r="B35" s="8" t="s">
        <v>22</v>
      </c>
      <c r="C35" s="11">
        <v>0.24099999999999999</v>
      </c>
      <c r="D35" s="11">
        <v>0.246</v>
      </c>
    </row>
    <row r="36" spans="1:4" x14ac:dyDescent="0.25">
      <c r="A36" s="1"/>
      <c r="B36" s="8" t="s">
        <v>23</v>
      </c>
      <c r="C36" s="11">
        <v>2.1000000000000001E-2</v>
      </c>
      <c r="D36" s="11">
        <v>2.1999999999999999E-2</v>
      </c>
    </row>
    <row r="37" spans="1:4" x14ac:dyDescent="0.25">
      <c r="A37" s="1"/>
      <c r="B37" s="8"/>
      <c r="C37" s="9"/>
      <c r="D37" s="9"/>
    </row>
    <row r="38" spans="1:4" x14ac:dyDescent="0.25">
      <c r="A38" s="1"/>
      <c r="B38" s="12" t="s">
        <v>24</v>
      </c>
      <c r="C38" s="9"/>
      <c r="D38" s="9"/>
    </row>
    <row r="39" spans="1:4" x14ac:dyDescent="0.25">
      <c r="A39" s="1"/>
      <c r="B39" s="8" t="s">
        <v>20</v>
      </c>
      <c r="C39" s="13">
        <v>0</v>
      </c>
      <c r="D39" s="13">
        <v>0</v>
      </c>
    </row>
    <row r="40" spans="1:4" x14ac:dyDescent="0.25">
      <c r="A40" s="1"/>
      <c r="B40" s="8" t="s">
        <v>21</v>
      </c>
      <c r="C40" s="13">
        <v>1.9300000000000001E-2</v>
      </c>
      <c r="D40" s="13">
        <v>1.9300000000000001E-2</v>
      </c>
    </row>
    <row r="41" spans="1:4" x14ac:dyDescent="0.25">
      <c r="A41" s="1"/>
      <c r="B41" s="8" t="s">
        <v>22</v>
      </c>
      <c r="C41" s="13">
        <v>0</v>
      </c>
      <c r="D41" s="13">
        <v>0</v>
      </c>
    </row>
    <row r="42" spans="1:4" x14ac:dyDescent="0.25">
      <c r="A42" s="1"/>
      <c r="B42" s="8" t="s">
        <v>23</v>
      </c>
      <c r="C42" s="13">
        <v>0</v>
      </c>
      <c r="D42" s="13">
        <v>0</v>
      </c>
    </row>
    <row r="43" spans="1:4" x14ac:dyDescent="0.25">
      <c r="A43" s="1"/>
      <c r="B43" s="8"/>
      <c r="C43" s="9"/>
      <c r="D43" s="9"/>
    </row>
    <row r="44" spans="1:4" x14ac:dyDescent="0.25">
      <c r="A44" s="1"/>
      <c r="B44" s="12" t="s">
        <v>5</v>
      </c>
      <c r="C44" s="9"/>
      <c r="D44" s="9"/>
    </row>
    <row r="45" spans="1:4" x14ac:dyDescent="0.25">
      <c r="A45" s="1"/>
      <c r="B45" s="8" t="s">
        <v>20</v>
      </c>
      <c r="C45" s="20">
        <f t="shared" ref="C45:D48" si="1">-C33*C39</f>
        <v>0</v>
      </c>
      <c r="D45" s="20">
        <f t="shared" si="1"/>
        <v>0</v>
      </c>
    </row>
    <row r="46" spans="1:4" x14ac:dyDescent="0.25">
      <c r="A46" s="1"/>
      <c r="B46" s="8" t="s">
        <v>21</v>
      </c>
      <c r="C46" s="20">
        <f t="shared" si="1"/>
        <v>-2.7020000000000001E-4</v>
      </c>
      <c r="D46" s="20">
        <f t="shared" si="1"/>
        <v>0</v>
      </c>
    </row>
    <row r="47" spans="1:4" x14ac:dyDescent="0.25">
      <c r="A47" s="1"/>
      <c r="B47" s="8" t="s">
        <v>22</v>
      </c>
      <c r="C47" s="20">
        <f t="shared" si="1"/>
        <v>0</v>
      </c>
      <c r="D47" s="20">
        <f t="shared" si="1"/>
        <v>0</v>
      </c>
    </row>
    <row r="48" spans="1:4" x14ac:dyDescent="0.25">
      <c r="A48" s="1"/>
      <c r="B48" s="8" t="s">
        <v>23</v>
      </c>
      <c r="C48" s="20">
        <f t="shared" si="1"/>
        <v>0</v>
      </c>
      <c r="D48" s="20">
        <f t="shared" si="1"/>
        <v>0</v>
      </c>
    </row>
    <row r="49" spans="1:4" ht="15.75" thickBot="1" x14ac:dyDescent="0.3">
      <c r="A49" s="1"/>
      <c r="B49" s="8"/>
      <c r="C49" s="9"/>
      <c r="D49" s="9"/>
    </row>
    <row r="50" spans="1:4" s="14" customFormat="1" ht="15.75" thickBot="1" x14ac:dyDescent="0.3">
      <c r="A50" s="3"/>
      <c r="B50" s="4" t="s">
        <v>26</v>
      </c>
      <c r="C50" s="5">
        <f>C28+SUM(C45:C48)</f>
        <v>-8.1070590973201708E-3</v>
      </c>
      <c r="D50" s="5">
        <f>D28+SUM(D45:D48)</f>
        <v>-8.3263999999999994E-3</v>
      </c>
    </row>
  </sheetData>
  <mergeCells count="1">
    <mergeCell ref="A2:D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With Z's</vt:lpstr>
    </vt:vector>
  </TitlesOfParts>
  <Company>Applied 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Fenrick, Steve</dc:creator>
  <cp:lastModifiedBy>Fenrick, Steve</cp:lastModifiedBy>
  <dcterms:created xsi:type="dcterms:W3CDTF">2013-05-14T18:39:54Z</dcterms:created>
  <dcterms:modified xsi:type="dcterms:W3CDTF">2013-06-21T16:37:50Z</dcterms:modified>
</cp:coreProperties>
</file>